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wel\Downloads\"/>
    </mc:Choice>
  </mc:AlternateContent>
  <xr:revisionPtr revIDLastSave="0" documentId="13_ncr:1_{6436D4C8-E9D0-4CFA-84A9-CB254B2A4877}" xr6:coauthVersionLast="47" xr6:coauthVersionMax="47" xr10:uidLastSave="{00000000-0000-0000-0000-000000000000}"/>
  <bookViews>
    <workbookView xWindow="-120" yWindow="-120" windowWidth="29040" windowHeight="15840" tabRatio="507" xr2:uid="{00000000-000D-0000-FFFF-FFFF00000000}"/>
  </bookViews>
  <sheets>
    <sheet name="Membership" sheetId="31" r:id="rId1"/>
    <sheet name="Sheet1" sheetId="32" r:id="rId2"/>
  </sheets>
  <definedNames>
    <definedName name="_xlnm.Print_Area" localSheetId="0">Membership!$A$1:$L$65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31" l="1"/>
  <c r="J44" i="31"/>
  <c r="J43" i="31"/>
  <c r="J42" i="31"/>
  <c r="J41" i="31"/>
  <c r="J40" i="31"/>
  <c r="Y45" i="31"/>
  <c r="X37" i="31"/>
  <c r="X45" i="31" s="1"/>
  <c r="AA45" i="31"/>
  <c r="Z45" i="31"/>
  <c r="W45" i="31"/>
  <c r="V45" i="31"/>
  <c r="U45" i="31"/>
  <c r="T45" i="31"/>
  <c r="AA44" i="31"/>
  <c r="Z44" i="31"/>
  <c r="W44" i="31"/>
  <c r="V44" i="31"/>
  <c r="U44" i="31"/>
  <c r="T44" i="31"/>
  <c r="AA43" i="31"/>
  <c r="Z43" i="31"/>
  <c r="W43" i="31"/>
  <c r="V43" i="31"/>
  <c r="U43" i="31"/>
  <c r="T43" i="31"/>
  <c r="AA42" i="31"/>
  <c r="Z42" i="31"/>
  <c r="W42" i="31"/>
  <c r="V42" i="31"/>
  <c r="U42" i="31"/>
  <c r="T42" i="31"/>
  <c r="AA41" i="31"/>
  <c r="Z41" i="31"/>
  <c r="W41" i="31"/>
  <c r="V41" i="31"/>
  <c r="U41" i="31"/>
  <c r="T41" i="31"/>
  <c r="AA40" i="31"/>
  <c r="Z40" i="31"/>
  <c r="W40" i="31"/>
  <c r="V40" i="31"/>
  <c r="U40" i="31"/>
  <c r="T40" i="31"/>
  <c r="Y44" i="31" l="1"/>
  <c r="X42" i="31"/>
  <c r="Y42" i="31" s="1"/>
  <c r="U49" i="31"/>
  <c r="AA49" i="31"/>
  <c r="T49" i="31"/>
  <c r="Z49" i="31"/>
  <c r="V49" i="31"/>
  <c r="W49" i="31"/>
  <c r="X43" i="31"/>
  <c r="Y43" i="31" s="1"/>
  <c r="X40" i="31"/>
  <c r="Y40" i="31" s="1"/>
  <c r="X44" i="31"/>
  <c r="X41" i="31"/>
  <c r="Y41" i="31" s="1"/>
  <c r="T54" i="31" l="1"/>
  <c r="T52" i="31"/>
  <c r="X49" i="31"/>
  <c r="Y49" i="31"/>
  <c r="T53" i="31" s="1"/>
  <c r="T55" i="31" l="1"/>
  <c r="J52" i="31" s="1"/>
  <c r="J54" i="31" s="1"/>
</calcChain>
</file>

<file path=xl/sharedStrings.xml><?xml version="1.0" encoding="utf-8"?>
<sst xmlns="http://schemas.openxmlformats.org/spreadsheetml/2006/main" count="77" uniqueCount="56">
  <si>
    <t>Amount</t>
  </si>
  <si>
    <t>Name</t>
  </si>
  <si>
    <t>East End Surf Lifesaving Club</t>
  </si>
  <si>
    <t xml:space="preserve">Primary Contact Details </t>
  </si>
  <si>
    <t>DOB</t>
  </si>
  <si>
    <t>First and Middle</t>
  </si>
  <si>
    <t>Last</t>
  </si>
  <si>
    <t>Address</t>
  </si>
  <si>
    <t xml:space="preserve">This is the member if older than 18 or the </t>
  </si>
  <si>
    <t>Mobile Preferred</t>
  </si>
  <si>
    <t>Contact Number</t>
  </si>
  <si>
    <t xml:space="preserve">Email </t>
  </si>
  <si>
    <t>Emergency Contact Details</t>
  </si>
  <si>
    <t>Relationship</t>
  </si>
  <si>
    <t>Membership Code</t>
  </si>
  <si>
    <t>Membership Type</t>
  </si>
  <si>
    <t>JS</t>
  </si>
  <si>
    <t>JS-Comp</t>
  </si>
  <si>
    <t>LG</t>
  </si>
  <si>
    <t>LG-Comp</t>
  </si>
  <si>
    <t>SM</t>
  </si>
  <si>
    <t>SM-Swim</t>
  </si>
  <si>
    <t>Junior Surf Member who trains as part of the competition squad (aka Oceans)</t>
  </si>
  <si>
    <t>Lifeguard who patrols but does not compete or train in the relevant sport squad</t>
  </si>
  <si>
    <t>Lifeguard who trains or competes in the relevant sports squad (Surf Sports, Power Craft (IRB), Surf Boats and Canoes)</t>
  </si>
  <si>
    <t>A social member but joining in with masters swimming (aka Old Croc's)</t>
  </si>
  <si>
    <t>Social Member who can use the shower facilities and bar / lounge.</t>
  </si>
  <si>
    <t>Members Details</t>
  </si>
  <si>
    <t>First Name</t>
  </si>
  <si>
    <t>Last Name</t>
  </si>
  <si>
    <t>Gender*</t>
  </si>
  <si>
    <t>Membership Types</t>
  </si>
  <si>
    <t>Junior Surf (Under 14 prior to 01 Oct 2023.  Parents of Junior Surf Members are strongly encouraged to join as at least a social member</t>
  </si>
  <si>
    <t>For social members or non competing lifeguards, a $10 discount will be applied if joining with another family member</t>
  </si>
  <si>
    <t>who is under 19 (up to a maxium of $20)</t>
  </si>
  <si>
    <t>Discount (if Applicable)</t>
  </si>
  <si>
    <t>Total to Pay</t>
  </si>
  <si>
    <r>
      <t xml:space="preserve">* </t>
    </r>
    <r>
      <rPr>
        <b/>
        <sz val="11"/>
        <color theme="3" tint="-0.249977111117893"/>
        <rFont val="Calibri"/>
        <family val="2"/>
        <scheme val="minor"/>
      </rPr>
      <t>M</t>
    </r>
    <r>
      <rPr>
        <sz val="11"/>
        <color theme="3" tint="-0.249977111117893"/>
        <rFont val="Calibri"/>
        <family val="2"/>
        <scheme val="minor"/>
      </rPr>
      <t xml:space="preserve"> - Male / </t>
    </r>
    <r>
      <rPr>
        <b/>
        <sz val="11"/>
        <color theme="3" tint="-0.249977111117893"/>
        <rFont val="Calibri"/>
        <family val="2"/>
        <scheme val="minor"/>
      </rPr>
      <t>F</t>
    </r>
    <r>
      <rPr>
        <sz val="11"/>
        <color theme="3" tint="-0.249977111117893"/>
        <rFont val="Calibri"/>
        <family val="2"/>
        <scheme val="minor"/>
      </rPr>
      <t xml:space="preserve"> - Female  / </t>
    </r>
    <r>
      <rPr>
        <b/>
        <sz val="11"/>
        <color theme="3" tint="-0.249977111117893"/>
        <rFont val="Calibri"/>
        <family val="2"/>
        <scheme val="minor"/>
      </rPr>
      <t>0</t>
    </r>
    <r>
      <rPr>
        <sz val="11"/>
        <color theme="3" tint="-0.249977111117893"/>
        <rFont val="Calibri"/>
        <family val="2"/>
        <scheme val="minor"/>
      </rPr>
      <t xml:space="preserve"> - Other / </t>
    </r>
    <r>
      <rPr>
        <b/>
        <sz val="11"/>
        <color theme="3" tint="-0.249977111117893"/>
        <rFont val="Calibri"/>
        <family val="2"/>
        <scheme val="minor"/>
      </rPr>
      <t>P</t>
    </r>
    <r>
      <rPr>
        <sz val="11"/>
        <color theme="3" tint="-0.249977111117893"/>
        <rFont val="Calibri"/>
        <family val="2"/>
        <scheme val="minor"/>
      </rPr>
      <t xml:space="preserve"> - Prefer not to Say</t>
    </r>
  </si>
  <si>
    <t>Bank Account - East End Surf Lifesaving Club, 15-3953-0421174-00.       Use 'Your Name'and 'Subs'as payment reference</t>
  </si>
  <si>
    <t>Declaration</t>
  </si>
  <si>
    <t>I/We authorise East End Surf Life Saving Club to keep my/our personal details including age where necessary. I/We also</t>
  </si>
  <si>
    <t>authorise East End Surf Life Saving Club Inc to put my/our details on a contact list where necessary for other members.</t>
  </si>
  <si>
    <t>I/We also authorise my/our details to be made available to SLSNZ to be kept on a confidential database. I/We agree to</t>
  </si>
  <si>
    <t>abide by all SLSNZ and EE Club policies / procedures and rules (including the EE Code of Conduct) as a condition of</t>
  </si>
  <si>
    <t>membership. I understand the club promotes its activities including using my photograph and I give my consent for this.</t>
  </si>
  <si>
    <t>Your payment is Your or Your Guardian's (if under 18) confirmation of acceptance of this declaration</t>
  </si>
  <si>
    <t>Look Up Tables for Form Smarts</t>
  </si>
  <si>
    <t>LG-Comp&lt;19</t>
  </si>
  <si>
    <t>LG-Com&amp;&lt;19</t>
  </si>
  <si>
    <t># of social or non competiting LGs</t>
  </si>
  <si>
    <t>Family Member &lt;19</t>
  </si>
  <si>
    <t>Membership Form 2023 / 24 Season</t>
  </si>
  <si>
    <t>Total Number of Members</t>
  </si>
  <si>
    <t># of Members Eligible for Discount</t>
  </si>
  <si>
    <t>the parent / guardian.  This person can also
be a member</t>
  </si>
  <si>
    <t>Form can be filled in and printed or printed and filled in by hand. 
 Multiple members of the same family can be recorded on one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</si>
</sst>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d/mm/yyyy;@"/>
    <numFmt numFmtId="165" formatCode="&quot;$&quot;#,##0.00"/>
    <numFmt numFmtId="166" formatCode="dd\-mmm\-yy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164" fontId="1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center" vertical="top" wrapText="1"/>
    </xf>
    <xf numFmtId="0" fontId="3" fillId="0" borderId="0" xfId="0" applyFont="1"/>
    <xf numFmtId="164" fontId="6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horizontal="center" vertical="top" wrapText="1"/>
    </xf>
    <xf numFmtId="0" fontId="13" fillId="0" borderId="9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8" fontId="14" fillId="0" borderId="0" xfId="0" applyNumberFormat="1" applyFont="1" applyAlignment="1">
      <alignment horizontal="center"/>
    </xf>
    <xf numFmtId="0" fontId="13" fillId="0" borderId="1" xfId="0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5" fillId="0" borderId="0" xfId="0" applyFont="1"/>
    <xf numFmtId="0" fontId="15" fillId="0" borderId="0" xfId="0" quotePrefix="1" applyFont="1"/>
    <xf numFmtId="0" fontId="0" fillId="0" borderId="0" xfId="0" quotePrefix="1"/>
    <xf numFmtId="1" fontId="2" fillId="0" borderId="0" xfId="0" applyNumberFormat="1" applyFont="1"/>
    <xf numFmtId="15" fontId="2" fillId="0" borderId="0" xfId="0" applyNumberFormat="1" applyFont="1"/>
    <xf numFmtId="0" fontId="11" fillId="2" borderId="3" xfId="0" applyFont="1" applyFill="1" applyBorder="1" applyProtection="1">
      <protection locked="0"/>
    </xf>
    <xf numFmtId="0" fontId="11" fillId="2" borderId="4" xfId="0" applyFont="1" applyFill="1" applyBorder="1" applyProtection="1">
      <protection locked="0"/>
    </xf>
    <xf numFmtId="0" fontId="14" fillId="2" borderId="6" xfId="0" applyFont="1" applyFill="1" applyBorder="1" applyProtection="1">
      <protection locked="0"/>
    </xf>
    <xf numFmtId="0" fontId="14" fillId="2" borderId="7" xfId="0" applyFont="1" applyFill="1" applyBorder="1" applyProtection="1">
      <protection locked="0"/>
    </xf>
    <xf numFmtId="1" fontId="0" fillId="0" borderId="0" xfId="0" applyNumberFormat="1"/>
    <xf numFmtId="166" fontId="11" fillId="2" borderId="4" xfId="0" applyNumberFormat="1" applyFont="1" applyFill="1" applyBorder="1" applyProtection="1">
      <protection locked="0"/>
    </xf>
    <xf numFmtId="166" fontId="11" fillId="2" borderId="7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16" fillId="0" borderId="24" xfId="0" applyFont="1" applyBorder="1" applyAlignment="1">
      <alignment vertical="center"/>
    </xf>
    <xf numFmtId="8" fontId="14" fillId="0" borderId="17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15" fontId="2" fillId="0" borderId="0" xfId="0" applyNumberFormat="1" applyFont="1" applyAlignment="1">
      <alignment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21" xfId="0" applyNumberFormat="1" applyFont="1" applyBorder="1" applyAlignment="1">
      <alignment horizontal="center" vertical="center" wrapText="1"/>
    </xf>
    <xf numFmtId="0" fontId="14" fillId="2" borderId="15" xfId="0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8" fontId="15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2" borderId="19" xfId="0" applyFont="1" applyFill="1" applyBorder="1" applyAlignment="1" applyProtection="1">
      <alignment horizontal="center"/>
      <protection locked="0"/>
    </xf>
    <xf numFmtId="0" fontId="11" fillId="2" borderId="18" xfId="0" applyFont="1" applyFill="1" applyBorder="1" applyAlignment="1" applyProtection="1">
      <alignment horizontal="center"/>
      <protection locked="0"/>
    </xf>
    <xf numFmtId="0" fontId="14" fillId="2" borderId="32" xfId="0" applyFont="1" applyFill="1" applyBorder="1" applyAlignment="1" applyProtection="1">
      <alignment horizontal="center"/>
      <protection locked="0"/>
    </xf>
    <xf numFmtId="0" fontId="14" fillId="2" borderId="33" xfId="0" applyFont="1" applyFill="1" applyBorder="1" applyAlignment="1" applyProtection="1">
      <alignment horizontal="center"/>
      <protection locked="0"/>
    </xf>
    <xf numFmtId="8" fontId="15" fillId="0" borderId="4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8" fontId="14" fillId="2" borderId="19" xfId="0" applyNumberFormat="1" applyFont="1" applyFill="1" applyBorder="1" applyAlignment="1">
      <alignment horizontal="center"/>
    </xf>
    <xf numFmtId="8" fontId="14" fillId="2" borderId="31" xfId="0" applyNumberFormat="1" applyFont="1" applyFill="1" applyBorder="1" applyAlignment="1">
      <alignment horizontal="center"/>
    </xf>
    <xf numFmtId="0" fontId="14" fillId="2" borderId="12" xfId="0" applyFont="1" applyFill="1" applyBorder="1" applyAlignment="1" applyProtection="1">
      <alignment horizontal="center" vertical="top"/>
      <protection locked="0"/>
    </xf>
    <xf numFmtId="0" fontId="14" fillId="2" borderId="13" xfId="0" applyFont="1" applyFill="1" applyBorder="1" applyAlignment="1" applyProtection="1">
      <alignment horizontal="center" vertical="top"/>
      <protection locked="0"/>
    </xf>
    <xf numFmtId="0" fontId="14" fillId="2" borderId="14" xfId="0" applyFont="1" applyFill="1" applyBorder="1" applyAlignment="1" applyProtection="1">
      <alignment horizontal="center" vertical="top"/>
      <protection locked="0"/>
    </xf>
    <xf numFmtId="0" fontId="14" fillId="2" borderId="22" xfId="0" applyFont="1" applyFill="1" applyBorder="1" applyAlignment="1" applyProtection="1">
      <alignment horizontal="center" vertical="top"/>
      <protection locked="0"/>
    </xf>
    <xf numFmtId="0" fontId="14" fillId="2" borderId="21" xfId="0" applyFont="1" applyFill="1" applyBorder="1" applyAlignment="1" applyProtection="1">
      <alignment horizontal="center" vertical="top"/>
      <protection locked="0"/>
    </xf>
    <xf numFmtId="0" fontId="14" fillId="2" borderId="23" xfId="0" applyFont="1" applyFill="1" applyBorder="1" applyAlignment="1" applyProtection="1">
      <alignment horizontal="center" vertical="top"/>
      <protection locked="0"/>
    </xf>
    <xf numFmtId="0" fontId="13" fillId="0" borderId="2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1" fillId="2" borderId="30" xfId="0" applyFont="1" applyFill="1" applyBorder="1" applyAlignment="1" applyProtection="1">
      <alignment horizontal="center"/>
      <protection locked="0"/>
    </xf>
    <xf numFmtId="8" fontId="14" fillId="2" borderId="17" xfId="0" applyNumberFormat="1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8" fontId="15" fillId="0" borderId="17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165" fontId="0" fillId="2" borderId="15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2" borderId="34" xfId="0" applyFont="1" applyFill="1" applyBorder="1" applyAlignment="1" applyProtection="1">
      <alignment horizontal="center"/>
      <protection locked="0"/>
    </xf>
    <xf numFmtId="8" fontId="14" fillId="2" borderId="32" xfId="0" applyNumberFormat="1" applyFont="1" applyFill="1" applyBorder="1" applyAlignment="1">
      <alignment horizontal="center"/>
    </xf>
    <xf numFmtId="8" fontId="14" fillId="2" borderId="35" xfId="0" applyNumberFormat="1" applyFont="1" applyFill="1" applyBorder="1" applyAlignment="1">
      <alignment horizontal="center"/>
    </xf>
    <xf numFmtId="165" fontId="15" fillId="2" borderId="15" xfId="0" applyNumberFormat="1" applyFont="1" applyFill="1" applyBorder="1" applyAlignment="1">
      <alignment horizontal="center"/>
    </xf>
    <xf numFmtId="165" fontId="15" fillId="2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179917</xdr:rowOff>
    </xdr:from>
    <xdr:to>
      <xdr:col>3</xdr:col>
      <xdr:colOff>325492</xdr:colOff>
      <xdr:row>7</xdr:row>
      <xdr:rowOff>147109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B61BB6-7B48-A4F1-5B22-92144577F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833" y="179917"/>
          <a:ext cx="2664408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493C-63EA-4772-946D-313EAF84F919}">
  <sheetPr>
    <pageSetUpPr fitToPage="1"/>
  </sheetPr>
  <dimension ref="A1:AE64"/>
  <sheetViews>
    <sheetView showGridLines="0" tabSelected="1" topLeftCell="A23" zoomScale="90" zoomScaleNormal="90" workbookViewId="0">
      <selection activeCell="AF43" sqref="AF43"/>
    </sheetView>
  </sheetViews>
  <sheetFormatPr defaultRowHeight="15" outlineLevelCol="1" x14ac:dyDescent="0.25"/>
  <cols>
    <col min="1" max="1" width="4.5703125" customWidth="1"/>
    <col min="2" max="2" width="19.7109375" customWidth="1"/>
    <col min="3" max="3" width="15.42578125" customWidth="1"/>
    <col min="6" max="6" width="19.7109375" customWidth="1"/>
    <col min="7" max="7" width="1.85546875" customWidth="1"/>
    <col min="8" max="8" width="9.140625" customWidth="1"/>
    <col min="9" max="9" width="11" customWidth="1"/>
    <col min="10" max="10" width="10" customWidth="1"/>
    <col min="11" max="11" width="10.7109375" customWidth="1"/>
    <col min="12" max="12" width="4.28515625" customWidth="1"/>
    <col min="15" max="16" width="9.140625" hidden="1" customWidth="1" outlineLevel="1"/>
    <col min="17" max="17" width="16.7109375" hidden="1" customWidth="1" outlineLevel="1"/>
    <col min="18" max="20" width="9.140625" hidden="1" customWidth="1" outlineLevel="1"/>
    <col min="21" max="21" width="12.5703125" hidden="1" customWidth="1" outlineLevel="1"/>
    <col min="22" max="23" width="9.140625" hidden="1" customWidth="1" outlineLevel="1"/>
    <col min="24" max="24" width="17" hidden="1" customWidth="1" outlineLevel="1"/>
    <col min="25" max="25" width="20.28515625" hidden="1" customWidth="1" outlineLevel="1"/>
    <col min="26" max="30" width="9.140625" hidden="1" customWidth="1" outlineLevel="1"/>
    <col min="31" max="31" width="9.140625" collapsed="1"/>
  </cols>
  <sheetData>
    <row r="1" spans="1:11" ht="7.5" customHeight="1" x14ac:dyDescent="0.25">
      <c r="E1" s="84" t="s">
        <v>2</v>
      </c>
      <c r="F1" s="84"/>
      <c r="G1" s="84"/>
      <c r="H1" s="84"/>
      <c r="I1" s="84"/>
      <c r="J1" s="84"/>
      <c r="K1" s="84"/>
    </row>
    <row r="2" spans="1:11" ht="9" customHeight="1" x14ac:dyDescent="0.25">
      <c r="E2" s="84"/>
      <c r="F2" s="84"/>
      <c r="G2" s="84"/>
      <c r="H2" s="84"/>
      <c r="I2" s="84"/>
      <c r="J2" s="84"/>
      <c r="K2" s="84"/>
    </row>
    <row r="3" spans="1:11" ht="23.25" customHeight="1" x14ac:dyDescent="0.25">
      <c r="E3" s="84"/>
      <c r="F3" s="84"/>
      <c r="G3" s="84"/>
      <c r="H3" s="84"/>
      <c r="I3" s="84"/>
      <c r="J3" s="84"/>
      <c r="K3" s="84"/>
    </row>
    <row r="5" spans="1:11" ht="23.25" x14ac:dyDescent="0.35">
      <c r="E5" s="57" t="s">
        <v>51</v>
      </c>
      <c r="F5" s="57"/>
      <c r="G5" s="57"/>
      <c r="H5" s="57"/>
      <c r="I5" s="57"/>
      <c r="J5" s="57"/>
      <c r="K5" s="57"/>
    </row>
    <row r="6" spans="1:11" x14ac:dyDescent="0.25">
      <c r="E6" s="58" t="s">
        <v>55</v>
      </c>
      <c r="F6" s="58"/>
      <c r="G6" s="58"/>
      <c r="H6" s="58"/>
      <c r="I6" s="58"/>
      <c r="J6" s="58"/>
      <c r="K6" s="58"/>
    </row>
    <row r="7" spans="1:11" x14ac:dyDescent="0.25">
      <c r="E7" s="58"/>
      <c r="F7" s="58"/>
      <c r="G7" s="58"/>
      <c r="H7" s="58"/>
      <c r="I7" s="58"/>
      <c r="J7" s="58"/>
      <c r="K7" s="58"/>
    </row>
    <row r="8" spans="1:11" s="1" customFormat="1" ht="14.25" customHeight="1" thickBot="1" x14ac:dyDescent="0.35">
      <c r="B8" s="2"/>
      <c r="C8" s="6"/>
      <c r="D8" s="6"/>
      <c r="E8" s="43" t="s">
        <v>5</v>
      </c>
      <c r="F8" s="43"/>
      <c r="G8" s="6"/>
      <c r="H8" s="7"/>
      <c r="I8" s="43" t="s">
        <v>6</v>
      </c>
      <c r="J8" s="43"/>
      <c r="K8" s="7"/>
    </row>
    <row r="9" spans="1:11" s="1" customFormat="1" ht="24" customHeight="1" thickBot="1" x14ac:dyDescent="0.4">
      <c r="B9" s="5" t="s">
        <v>3</v>
      </c>
      <c r="C9" s="8"/>
      <c r="D9" s="9" t="s">
        <v>1</v>
      </c>
      <c r="E9" s="44"/>
      <c r="F9" s="45"/>
      <c r="G9" s="10"/>
      <c r="H9" s="7"/>
      <c r="I9" s="44"/>
      <c r="J9" s="46"/>
      <c r="K9" s="45"/>
    </row>
    <row r="10" spans="1:11" s="1" customFormat="1" ht="19.5" thickBot="1" x14ac:dyDescent="0.35">
      <c r="A10" s="7"/>
      <c r="B10" s="11" t="s">
        <v>8</v>
      </c>
      <c r="C10" s="11"/>
      <c r="D10" s="7"/>
      <c r="E10" s="7"/>
      <c r="F10" s="7"/>
      <c r="G10" s="7"/>
      <c r="H10" s="7"/>
      <c r="I10" s="7"/>
      <c r="J10" s="7"/>
      <c r="K10" s="7"/>
    </row>
    <row r="11" spans="1:11" s="1" customFormat="1" ht="26.25" customHeight="1" thickBot="1" x14ac:dyDescent="0.35">
      <c r="A11" s="7"/>
      <c r="B11" s="81" t="s">
        <v>54</v>
      </c>
      <c r="C11" s="81"/>
      <c r="D11" s="9" t="s">
        <v>4</v>
      </c>
      <c r="E11" s="44"/>
      <c r="F11" s="45"/>
      <c r="G11" s="10"/>
    </row>
    <row r="12" spans="1:11" s="1" customFormat="1" ht="19.5" thickBot="1" x14ac:dyDescent="0.35">
      <c r="A12" s="7"/>
      <c r="B12" s="11"/>
      <c r="C12" s="11"/>
      <c r="D12" s="7"/>
      <c r="E12" s="7"/>
      <c r="F12" s="7"/>
      <c r="G12" s="7"/>
    </row>
    <row r="13" spans="1:11" s="1" customFormat="1" ht="24" customHeight="1" x14ac:dyDescent="0.3">
      <c r="A13" s="7"/>
      <c r="B13" s="9" t="s">
        <v>7</v>
      </c>
      <c r="C13" s="61"/>
      <c r="D13" s="62"/>
      <c r="E13" s="62"/>
      <c r="F13" s="62"/>
      <c r="G13" s="62"/>
      <c r="H13" s="62"/>
      <c r="I13" s="62"/>
      <c r="J13" s="62"/>
      <c r="K13" s="63"/>
    </row>
    <row r="14" spans="1:11" s="1" customFormat="1" ht="24" customHeight="1" thickBot="1" x14ac:dyDescent="0.35">
      <c r="A14" s="7"/>
      <c r="B14" s="7"/>
      <c r="C14" s="64"/>
      <c r="D14" s="65"/>
      <c r="E14" s="65"/>
      <c r="F14" s="65"/>
      <c r="G14" s="65"/>
      <c r="H14" s="65"/>
      <c r="I14" s="65"/>
      <c r="J14" s="65"/>
      <c r="K14" s="66"/>
    </row>
    <row r="15" spans="1:11" s="1" customFormat="1" ht="9" customHeight="1" thickBot="1" x14ac:dyDescent="0.35">
      <c r="A15" s="7"/>
      <c r="B15" s="7"/>
      <c r="C15" s="7"/>
      <c r="D15" s="7"/>
      <c r="E15" s="7"/>
      <c r="F15" s="7"/>
      <c r="G15" s="7"/>
    </row>
    <row r="16" spans="1:11" s="1" customFormat="1" ht="24" customHeight="1" thickBot="1" x14ac:dyDescent="0.35">
      <c r="A16" s="7"/>
      <c r="B16" s="9" t="s">
        <v>10</v>
      </c>
      <c r="C16" s="44"/>
      <c r="D16" s="46"/>
      <c r="E16" s="46"/>
      <c r="F16" s="45"/>
      <c r="G16" s="7"/>
      <c r="H16" s="7"/>
      <c r="I16" s="7"/>
      <c r="J16" s="7"/>
      <c r="K16" s="7"/>
    </row>
    <row r="17" spans="1:19" s="1" customFormat="1" ht="19.5" thickBot="1" x14ac:dyDescent="0.35">
      <c r="A17" s="7"/>
      <c r="B17" s="13" t="s">
        <v>9</v>
      </c>
      <c r="C17" s="12"/>
      <c r="D17" s="7"/>
      <c r="E17" s="7"/>
      <c r="F17" s="33"/>
      <c r="G17" s="7"/>
      <c r="H17" s="7"/>
      <c r="I17" s="7"/>
      <c r="J17" s="7"/>
      <c r="K17" s="7"/>
    </row>
    <row r="18" spans="1:19" s="1" customFormat="1" ht="24" customHeight="1" thickBot="1" x14ac:dyDescent="0.35">
      <c r="A18" s="7"/>
      <c r="B18" s="9" t="s">
        <v>11</v>
      </c>
      <c r="C18" s="44"/>
      <c r="D18" s="46"/>
      <c r="E18" s="46"/>
      <c r="F18" s="46"/>
      <c r="G18" s="46"/>
      <c r="H18" s="46"/>
      <c r="I18" s="46"/>
      <c r="J18" s="46"/>
      <c r="K18" s="45"/>
    </row>
    <row r="19" spans="1:19" s="1" customFormat="1" ht="5.25" customHeight="1" x14ac:dyDescent="0.3">
      <c r="A19" s="7"/>
      <c r="B19" s="9"/>
      <c r="C19" s="10"/>
      <c r="D19" s="10"/>
      <c r="E19" s="10"/>
      <c r="F19" s="10"/>
      <c r="G19" s="10"/>
      <c r="H19" s="10"/>
      <c r="I19" s="10"/>
      <c r="J19" s="10"/>
      <c r="K19" s="7"/>
    </row>
    <row r="20" spans="1:19" s="1" customFormat="1" ht="5.25" customHeight="1" x14ac:dyDescent="0.3">
      <c r="A20" s="7"/>
      <c r="B20" s="9"/>
      <c r="C20" s="10"/>
      <c r="D20" s="10"/>
      <c r="E20" s="10"/>
      <c r="F20" s="10"/>
      <c r="G20" s="10"/>
      <c r="H20" s="10"/>
      <c r="I20" s="10"/>
      <c r="J20" s="10"/>
      <c r="K20" s="7"/>
    </row>
    <row r="21" spans="1:19" s="1" customFormat="1" ht="18.75" hidden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9" s="1" customFormat="1" ht="19.5" thickBot="1" x14ac:dyDescent="0.35">
      <c r="A22" s="7"/>
      <c r="B22" s="9" t="s">
        <v>12</v>
      </c>
      <c r="C22" s="7"/>
      <c r="D22" s="6"/>
      <c r="E22" s="43" t="s">
        <v>5</v>
      </c>
      <c r="F22" s="43"/>
      <c r="G22" s="6"/>
      <c r="H22" s="7"/>
      <c r="I22" s="43" t="s">
        <v>6</v>
      </c>
      <c r="J22" s="43"/>
      <c r="K22" s="7"/>
    </row>
    <row r="23" spans="1:19" s="1" customFormat="1" ht="24" customHeight="1" thickBot="1" x14ac:dyDescent="0.35">
      <c r="A23" s="7"/>
      <c r="B23" s="7"/>
      <c r="C23" s="7"/>
      <c r="D23" s="9" t="s">
        <v>1</v>
      </c>
      <c r="E23" s="44"/>
      <c r="F23" s="45"/>
      <c r="G23" s="10"/>
      <c r="H23" s="7"/>
      <c r="I23" s="44"/>
      <c r="J23" s="46"/>
      <c r="K23" s="45"/>
      <c r="P23" s="42" t="s">
        <v>46</v>
      </c>
      <c r="Q23" s="42"/>
      <c r="R23" s="42"/>
      <c r="S23" s="42"/>
    </row>
    <row r="24" spans="1:19" s="1" customFormat="1" ht="10.5" customHeight="1" thickBot="1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P24" s="42"/>
      <c r="Q24" s="42"/>
      <c r="R24" s="42"/>
      <c r="S24" s="42"/>
    </row>
    <row r="25" spans="1:19" s="1" customFormat="1" ht="24" customHeight="1" thickBot="1" x14ac:dyDescent="0.35">
      <c r="A25" s="7"/>
      <c r="B25" s="9" t="s">
        <v>10</v>
      </c>
      <c r="C25" s="44"/>
      <c r="D25" s="46"/>
      <c r="E25" s="46"/>
      <c r="F25" s="45"/>
      <c r="G25" s="7"/>
      <c r="H25" s="7" t="s">
        <v>13</v>
      </c>
      <c r="I25" s="7"/>
      <c r="J25" s="44"/>
      <c r="K25" s="45"/>
      <c r="P25" s="42"/>
      <c r="Q25" s="42"/>
      <c r="R25" s="42"/>
      <c r="S25" s="42"/>
    </row>
    <row r="26" spans="1:19" s="1" customFormat="1" ht="17.25" customHeight="1" x14ac:dyDescent="0.3">
      <c r="B26" s="13" t="s">
        <v>9</v>
      </c>
      <c r="C26" s="3"/>
      <c r="P26" s="42"/>
      <c r="Q26" s="42"/>
      <c r="R26" s="42"/>
      <c r="S26" s="42"/>
    </row>
    <row r="27" spans="1:19" s="1" customFormat="1" ht="7.5" customHeight="1" x14ac:dyDescent="0.3">
      <c r="B27" s="4"/>
      <c r="C27" s="3"/>
    </row>
    <row r="28" spans="1:19" s="1" customFormat="1" ht="21" x14ac:dyDescent="0.35">
      <c r="B28" s="5" t="s">
        <v>31</v>
      </c>
      <c r="C28" s="3"/>
    </row>
    <row r="29" spans="1:19" s="1" customFormat="1" ht="5.25" customHeight="1" thickBot="1" x14ac:dyDescent="0.35"/>
    <row r="30" spans="1:19" s="1" customFormat="1" ht="19.5" thickBot="1" x14ac:dyDescent="0.35">
      <c r="B30" s="14" t="s">
        <v>14</v>
      </c>
      <c r="C30" s="76" t="s">
        <v>15</v>
      </c>
      <c r="D30" s="76"/>
      <c r="E30" s="76"/>
      <c r="F30" s="76"/>
      <c r="G30" s="76"/>
      <c r="H30" s="76"/>
      <c r="I30" s="76"/>
      <c r="J30" s="77" t="s">
        <v>0</v>
      </c>
      <c r="K30" s="78"/>
    </row>
    <row r="31" spans="1:19" s="34" customFormat="1" ht="34.5" customHeight="1" x14ac:dyDescent="0.25">
      <c r="B31" s="35" t="s">
        <v>16</v>
      </c>
      <c r="C31" s="49" t="s">
        <v>32</v>
      </c>
      <c r="D31" s="49"/>
      <c r="E31" s="49"/>
      <c r="F31" s="49"/>
      <c r="G31" s="49"/>
      <c r="H31" s="49"/>
      <c r="I31" s="49"/>
      <c r="J31" s="79">
        <v>50</v>
      </c>
      <c r="K31" s="80"/>
      <c r="Q31" s="34" t="s">
        <v>16</v>
      </c>
      <c r="S31" s="36">
        <v>50</v>
      </c>
    </row>
    <row r="32" spans="1:19" s="34" customFormat="1" ht="20.25" customHeight="1" x14ac:dyDescent="0.25">
      <c r="B32" s="37" t="s">
        <v>17</v>
      </c>
      <c r="C32" s="50" t="s">
        <v>22</v>
      </c>
      <c r="D32" s="50"/>
      <c r="E32" s="50"/>
      <c r="F32" s="50"/>
      <c r="G32" s="50"/>
      <c r="H32" s="50"/>
      <c r="I32" s="50"/>
      <c r="J32" s="55">
        <v>90</v>
      </c>
      <c r="K32" s="56"/>
      <c r="Q32" s="34" t="s">
        <v>17</v>
      </c>
      <c r="S32" s="36">
        <v>90</v>
      </c>
    </row>
    <row r="33" spans="2:29" s="34" customFormat="1" ht="21" customHeight="1" x14ac:dyDescent="0.25">
      <c r="B33" s="37" t="s">
        <v>18</v>
      </c>
      <c r="C33" s="50" t="s">
        <v>23</v>
      </c>
      <c r="D33" s="50"/>
      <c r="E33" s="50"/>
      <c r="F33" s="50"/>
      <c r="G33" s="50"/>
      <c r="H33" s="50"/>
      <c r="I33" s="50"/>
      <c r="J33" s="55">
        <v>50</v>
      </c>
      <c r="K33" s="56"/>
      <c r="N33" s="38"/>
      <c r="Q33" s="34" t="s">
        <v>18</v>
      </c>
      <c r="S33" s="36">
        <v>50</v>
      </c>
    </row>
    <row r="34" spans="2:29" s="34" customFormat="1" ht="31.5" customHeight="1" x14ac:dyDescent="0.25">
      <c r="B34" s="37" t="s">
        <v>19</v>
      </c>
      <c r="C34" s="50" t="s">
        <v>24</v>
      </c>
      <c r="D34" s="50"/>
      <c r="E34" s="50"/>
      <c r="F34" s="50"/>
      <c r="G34" s="50"/>
      <c r="H34" s="50"/>
      <c r="I34" s="50"/>
      <c r="J34" s="55">
        <v>160</v>
      </c>
      <c r="K34" s="56"/>
      <c r="Q34" s="34" t="s">
        <v>19</v>
      </c>
      <c r="S34" s="36">
        <v>160</v>
      </c>
    </row>
    <row r="35" spans="2:29" s="34" customFormat="1" ht="18.75" x14ac:dyDescent="0.25">
      <c r="B35" s="37" t="s">
        <v>20</v>
      </c>
      <c r="C35" s="74" t="s">
        <v>26</v>
      </c>
      <c r="D35" s="74"/>
      <c r="E35" s="74"/>
      <c r="F35" s="74"/>
      <c r="G35" s="74"/>
      <c r="H35" s="74"/>
      <c r="I35" s="74"/>
      <c r="J35" s="55">
        <v>50</v>
      </c>
      <c r="K35" s="56"/>
      <c r="Q35" s="34" t="s">
        <v>20</v>
      </c>
      <c r="S35" s="36">
        <v>50</v>
      </c>
    </row>
    <row r="36" spans="2:29" s="34" customFormat="1" ht="19.5" thickBot="1" x14ac:dyDescent="0.3">
      <c r="B36" s="39" t="s">
        <v>21</v>
      </c>
      <c r="C36" s="75" t="s">
        <v>25</v>
      </c>
      <c r="D36" s="75"/>
      <c r="E36" s="75"/>
      <c r="F36" s="75"/>
      <c r="G36" s="75"/>
      <c r="H36" s="75"/>
      <c r="I36" s="75"/>
      <c r="J36" s="47">
        <v>50</v>
      </c>
      <c r="K36" s="48"/>
      <c r="Q36" s="34" t="s">
        <v>21</v>
      </c>
      <c r="S36" s="36">
        <v>50</v>
      </c>
      <c r="X36" s="40">
        <v>45200</v>
      </c>
      <c r="Y36" s="40"/>
    </row>
    <row r="37" spans="2:29" s="1" customFormat="1" ht="8.25" customHeight="1" x14ac:dyDescent="0.3">
      <c r="B37" s="15"/>
      <c r="C37" s="16"/>
      <c r="D37" s="16"/>
      <c r="E37" s="16"/>
      <c r="F37" s="16"/>
      <c r="G37" s="16"/>
      <c r="H37" s="16"/>
      <c r="I37" s="16"/>
      <c r="J37" s="17"/>
      <c r="K37" s="16"/>
      <c r="X37" s="25">
        <f>X36-19*365</f>
        <v>38265</v>
      </c>
      <c r="Y37" s="25"/>
    </row>
    <row r="38" spans="2:29" s="1" customFormat="1" ht="21.75" thickBot="1" x14ac:dyDescent="0.4">
      <c r="B38" s="5" t="s">
        <v>27</v>
      </c>
    </row>
    <row r="39" spans="2:29" s="1" customFormat="1" ht="19.5" customHeight="1" x14ac:dyDescent="0.3">
      <c r="B39" s="18" t="s">
        <v>14</v>
      </c>
      <c r="C39" s="19" t="s">
        <v>4</v>
      </c>
      <c r="D39" s="20" t="s">
        <v>28</v>
      </c>
      <c r="E39" s="20"/>
      <c r="F39" s="67" t="s">
        <v>29</v>
      </c>
      <c r="G39" s="69"/>
      <c r="H39" s="70"/>
      <c r="I39" s="20" t="s">
        <v>30</v>
      </c>
      <c r="J39" s="67" t="s">
        <v>0</v>
      </c>
      <c r="K39" s="68"/>
      <c r="T39" s="1" t="s">
        <v>16</v>
      </c>
      <c r="U39" s="1" t="s">
        <v>17</v>
      </c>
      <c r="V39" s="1" t="s">
        <v>18</v>
      </c>
      <c r="W39" s="1" t="s">
        <v>19</v>
      </c>
      <c r="X39" s="1" t="s">
        <v>47</v>
      </c>
      <c r="Y39" s="1" t="s">
        <v>48</v>
      </c>
      <c r="Z39" s="1" t="s">
        <v>20</v>
      </c>
      <c r="AA39" s="1" t="s">
        <v>21</v>
      </c>
    </row>
    <row r="40" spans="2:29" s="1" customFormat="1" ht="27" customHeight="1" x14ac:dyDescent="0.3">
      <c r="B40" s="26"/>
      <c r="C40" s="31"/>
      <c r="D40" s="51"/>
      <c r="E40" s="52"/>
      <c r="F40" s="51"/>
      <c r="G40" s="71"/>
      <c r="H40" s="52"/>
      <c r="I40" s="27"/>
      <c r="J40" s="72" t="str">
        <f>IF(B40="","",VLOOKUP(B40,Q31:S37,3))</f>
        <v/>
      </c>
      <c r="K40" s="73"/>
      <c r="Q40">
        <v>50</v>
      </c>
      <c r="T40" s="24">
        <f>IF(B40=$B$31,1,0)</f>
        <v>0</v>
      </c>
      <c r="U40" s="1">
        <f>IF(B40=$B$32,1,0)</f>
        <v>0</v>
      </c>
      <c r="V40" s="1">
        <f>IF(B40=$B$33,1,0)</f>
        <v>0</v>
      </c>
      <c r="W40" s="1">
        <f>IF(B40=$B$34,1,0)</f>
        <v>0</v>
      </c>
      <c r="X40" s="1">
        <f>IF(C40&gt;$X$37,1,0)</f>
        <v>0</v>
      </c>
      <c r="Y40" s="1">
        <f t="shared" ref="Y40:Y45" si="0">(W40+V40)*X40</f>
        <v>0</v>
      </c>
      <c r="Z40" s="1">
        <f>IF(B40=$B$35,1,0)</f>
        <v>0</v>
      </c>
      <c r="AA40" s="1">
        <f>IF(B40=$B$36,1,0)</f>
        <v>0</v>
      </c>
    </row>
    <row r="41" spans="2:29" ht="27" customHeight="1" x14ac:dyDescent="0.3">
      <c r="B41" s="26"/>
      <c r="C41" s="31"/>
      <c r="D41" s="51"/>
      <c r="E41" s="52"/>
      <c r="F41" s="51"/>
      <c r="G41" s="71"/>
      <c r="H41" s="52"/>
      <c r="I41" s="27"/>
      <c r="J41" s="59" t="str">
        <f t="shared" ref="J41:J45" si="1">IF(B41="","",VLOOKUP(B41,Q32:S38,3))</f>
        <v/>
      </c>
      <c r="K41" s="60"/>
      <c r="Q41">
        <v>90</v>
      </c>
      <c r="T41" s="24">
        <f t="shared" ref="T41:T45" si="2">IF(B41=$B$31,1,0)</f>
        <v>0</v>
      </c>
      <c r="U41" s="1">
        <f t="shared" ref="U41:U45" si="3">IF(B41=$B$32,1,0)</f>
        <v>0</v>
      </c>
      <c r="V41" s="1">
        <f t="shared" ref="V41:V45" si="4">IF(B41=$B$33,1,0)</f>
        <v>0</v>
      </c>
      <c r="W41" s="1">
        <f t="shared" ref="W41:W45" si="5">IF(B41=$B$34,1,0)</f>
        <v>0</v>
      </c>
      <c r="X41" s="1">
        <f t="shared" ref="X41:X45" si="6">IF(C41&gt;$X$37,1,0)</f>
        <v>0</v>
      </c>
      <c r="Y41" s="1">
        <f t="shared" si="0"/>
        <v>0</v>
      </c>
      <c r="Z41" s="1">
        <f t="shared" ref="Z41:Z45" si="7">IF(B41=$B$35,1,0)</f>
        <v>0</v>
      </c>
      <c r="AA41" s="1">
        <f t="shared" ref="AA41:AA45" si="8">IF(B41=$B$36,1,0)</f>
        <v>0</v>
      </c>
      <c r="AC41" s="1"/>
    </row>
    <row r="42" spans="2:29" ht="27" customHeight="1" x14ac:dyDescent="0.3">
      <c r="B42" s="26"/>
      <c r="C42" s="31"/>
      <c r="D42" s="51"/>
      <c r="E42" s="52"/>
      <c r="F42" s="51"/>
      <c r="G42" s="71"/>
      <c r="H42" s="52"/>
      <c r="I42" s="27"/>
      <c r="J42" s="59" t="str">
        <f t="shared" si="1"/>
        <v/>
      </c>
      <c r="K42" s="60"/>
      <c r="Q42">
        <v>160</v>
      </c>
      <c r="T42" s="24">
        <f t="shared" si="2"/>
        <v>0</v>
      </c>
      <c r="U42" s="1">
        <f t="shared" si="3"/>
        <v>0</v>
      </c>
      <c r="V42" s="1">
        <f t="shared" si="4"/>
        <v>0</v>
      </c>
      <c r="W42" s="1">
        <f t="shared" si="5"/>
        <v>0</v>
      </c>
      <c r="X42" s="1">
        <f t="shared" si="6"/>
        <v>0</v>
      </c>
      <c r="Y42" s="1">
        <f t="shared" si="0"/>
        <v>0</v>
      </c>
      <c r="Z42" s="1">
        <f t="shared" si="7"/>
        <v>0</v>
      </c>
      <c r="AA42" s="1">
        <f t="shared" si="8"/>
        <v>0</v>
      </c>
      <c r="AC42" s="1"/>
    </row>
    <row r="43" spans="2:29" ht="27" customHeight="1" x14ac:dyDescent="0.3">
      <c r="B43" s="26"/>
      <c r="C43" s="31"/>
      <c r="D43" s="51"/>
      <c r="E43" s="52"/>
      <c r="F43" s="51"/>
      <c r="G43" s="71"/>
      <c r="H43" s="52"/>
      <c r="I43" s="27"/>
      <c r="J43" s="59" t="str">
        <f t="shared" si="1"/>
        <v/>
      </c>
      <c r="K43" s="60"/>
      <c r="T43" s="24">
        <f t="shared" si="2"/>
        <v>0</v>
      </c>
      <c r="U43" s="1">
        <f t="shared" si="3"/>
        <v>0</v>
      </c>
      <c r="V43" s="1">
        <f t="shared" si="4"/>
        <v>0</v>
      </c>
      <c r="W43" s="1">
        <f t="shared" si="5"/>
        <v>0</v>
      </c>
      <c r="X43" s="1">
        <f t="shared" si="6"/>
        <v>0</v>
      </c>
      <c r="Y43" s="1">
        <f t="shared" si="0"/>
        <v>0</v>
      </c>
      <c r="Z43" s="1">
        <f t="shared" si="7"/>
        <v>0</v>
      </c>
      <c r="AA43" s="1">
        <f t="shared" si="8"/>
        <v>0</v>
      </c>
      <c r="AC43" s="1"/>
    </row>
    <row r="44" spans="2:29" ht="27" customHeight="1" x14ac:dyDescent="0.3">
      <c r="B44" s="26"/>
      <c r="C44" s="31"/>
      <c r="D44" s="51"/>
      <c r="E44" s="52"/>
      <c r="F44" s="51"/>
      <c r="G44" s="71"/>
      <c r="H44" s="52"/>
      <c r="I44" s="27"/>
      <c r="J44" s="59" t="str">
        <f t="shared" si="1"/>
        <v/>
      </c>
      <c r="K44" s="60"/>
      <c r="T44" s="24">
        <f t="shared" si="2"/>
        <v>0</v>
      </c>
      <c r="U44" s="1">
        <f t="shared" si="3"/>
        <v>0</v>
      </c>
      <c r="V44" s="1">
        <f t="shared" si="4"/>
        <v>0</v>
      </c>
      <c r="W44" s="1">
        <f t="shared" si="5"/>
        <v>0</v>
      </c>
      <c r="X44" s="1">
        <f t="shared" si="6"/>
        <v>0</v>
      </c>
      <c r="Y44" s="1">
        <f t="shared" si="0"/>
        <v>0</v>
      </c>
      <c r="Z44" s="1">
        <f t="shared" si="7"/>
        <v>0</v>
      </c>
      <c r="AA44" s="1">
        <f t="shared" si="8"/>
        <v>0</v>
      </c>
      <c r="AC44" s="1"/>
    </row>
    <row r="45" spans="2:29" ht="27" customHeight="1" thickBot="1" x14ac:dyDescent="0.35">
      <c r="B45" s="28"/>
      <c r="C45" s="32"/>
      <c r="D45" s="53"/>
      <c r="E45" s="54"/>
      <c r="F45" s="53"/>
      <c r="G45" s="85"/>
      <c r="H45" s="54"/>
      <c r="I45" s="29"/>
      <c r="J45" s="86" t="str">
        <f t="shared" si="1"/>
        <v/>
      </c>
      <c r="K45" s="87"/>
      <c r="T45" s="24">
        <f t="shared" si="2"/>
        <v>0</v>
      </c>
      <c r="U45" s="1">
        <f t="shared" si="3"/>
        <v>0</v>
      </c>
      <c r="V45" s="1">
        <f t="shared" si="4"/>
        <v>0</v>
      </c>
      <c r="W45" s="1">
        <f t="shared" si="5"/>
        <v>0</v>
      </c>
      <c r="X45" s="1">
        <f t="shared" si="6"/>
        <v>0</v>
      </c>
      <c r="Y45" s="1">
        <f t="shared" si="0"/>
        <v>0</v>
      </c>
      <c r="Z45" s="1">
        <f t="shared" si="7"/>
        <v>0</v>
      </c>
      <c r="AA45" s="1">
        <f t="shared" si="8"/>
        <v>0</v>
      </c>
      <c r="AC45" s="1"/>
    </row>
    <row r="46" spans="2:29" ht="6" customHeight="1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2:29" x14ac:dyDescent="0.25">
      <c r="B47" s="22" t="s">
        <v>37</v>
      </c>
      <c r="C47" s="21"/>
      <c r="D47" s="21"/>
      <c r="E47" s="21"/>
      <c r="F47" s="21"/>
      <c r="G47" s="21"/>
      <c r="H47" s="21"/>
      <c r="I47" s="21"/>
      <c r="J47" s="21"/>
      <c r="K47" s="21"/>
    </row>
    <row r="48" spans="2:29" ht="6.75" customHeight="1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2:27" x14ac:dyDescent="0.25">
      <c r="B49" s="21" t="s">
        <v>33</v>
      </c>
      <c r="C49" s="21"/>
      <c r="D49" s="21"/>
      <c r="E49" s="21"/>
      <c r="F49" s="21"/>
      <c r="G49" s="21"/>
      <c r="H49" s="21"/>
      <c r="I49" s="21"/>
      <c r="J49" s="21"/>
      <c r="K49" s="21"/>
      <c r="T49" s="30">
        <f t="shared" ref="T49:AA49" si="9">SUM(T40:T45)</f>
        <v>0</v>
      </c>
      <c r="U49" s="30">
        <f t="shared" si="9"/>
        <v>0</v>
      </c>
      <c r="V49" s="30">
        <f t="shared" si="9"/>
        <v>0</v>
      </c>
      <c r="W49" s="30">
        <f t="shared" si="9"/>
        <v>0</v>
      </c>
      <c r="X49" s="30">
        <f t="shared" si="9"/>
        <v>0</v>
      </c>
      <c r="Y49" s="30">
        <f t="shared" si="9"/>
        <v>0</v>
      </c>
      <c r="Z49" s="30">
        <f t="shared" si="9"/>
        <v>0</v>
      </c>
      <c r="AA49" s="30">
        <f t="shared" si="9"/>
        <v>0</v>
      </c>
    </row>
    <row r="50" spans="2:27" x14ac:dyDescent="0.25">
      <c r="B50" s="21" t="s">
        <v>34</v>
      </c>
      <c r="C50" s="21"/>
      <c r="D50" s="21"/>
      <c r="E50" s="21"/>
      <c r="F50" s="21"/>
      <c r="G50" s="21"/>
      <c r="H50" s="21"/>
      <c r="I50" s="21"/>
      <c r="J50" s="21"/>
      <c r="K50" s="21"/>
    </row>
    <row r="51" spans="2:27" ht="6.75" customHeight="1" thickBot="1" x14ac:dyDescent="0.3"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2:27" ht="24" customHeight="1" thickBot="1" x14ac:dyDescent="0.3">
      <c r="B52" s="21" t="s">
        <v>35</v>
      </c>
      <c r="C52" s="21"/>
      <c r="D52" s="21"/>
      <c r="E52" s="21"/>
      <c r="F52" s="21"/>
      <c r="G52" s="21"/>
      <c r="H52" s="21"/>
      <c r="I52" s="21" t="s">
        <v>0</v>
      </c>
      <c r="J52" s="88">
        <f>IF(T55*T53=0,0,T55*10*T53)</f>
        <v>0</v>
      </c>
      <c r="K52" s="89"/>
      <c r="Q52" s="23" t="s">
        <v>49</v>
      </c>
      <c r="T52" s="30">
        <f>IF(V49+Z49+AA49&gt;2,2,V49+Z49+AA49)</f>
        <v>0</v>
      </c>
    </row>
    <row r="53" spans="2:27" ht="15.75" thickBot="1" x14ac:dyDescent="0.3">
      <c r="Q53" t="s">
        <v>50</v>
      </c>
      <c r="T53" s="30">
        <f>IF((T49+U49+Y49)&gt;0,1,0)</f>
        <v>0</v>
      </c>
    </row>
    <row r="54" spans="2:27" ht="22.5" customHeight="1" thickBot="1" x14ac:dyDescent="0.4">
      <c r="B54" s="5" t="s">
        <v>36</v>
      </c>
      <c r="J54" s="82">
        <f>SUM(J40:K45)-J52</f>
        <v>0</v>
      </c>
      <c r="K54" s="83"/>
      <c r="Q54" s="23" t="s">
        <v>52</v>
      </c>
      <c r="T54" s="30">
        <f>T49+U49+V49+W49+Z49+AA49</f>
        <v>0</v>
      </c>
    </row>
    <row r="55" spans="2:27" x14ac:dyDescent="0.25">
      <c r="B55" s="21" t="s">
        <v>38</v>
      </c>
      <c r="Q55" s="23" t="s">
        <v>53</v>
      </c>
      <c r="T55">
        <f>IF(T54=1,0,(IF(AND(T52=2,T54=2),1,T52)))</f>
        <v>0</v>
      </c>
    </row>
    <row r="56" spans="2:27" ht="21" x14ac:dyDescent="0.35">
      <c r="B56" s="5"/>
    </row>
    <row r="57" spans="2:27" ht="21" x14ac:dyDescent="0.35">
      <c r="B57" s="5" t="s">
        <v>39</v>
      </c>
    </row>
    <row r="58" spans="2:27" x14ac:dyDescent="0.25">
      <c r="B58" s="21" t="s">
        <v>40</v>
      </c>
      <c r="C58" s="21"/>
      <c r="D58" s="21"/>
      <c r="E58" s="21"/>
      <c r="F58" s="21"/>
      <c r="G58" s="21"/>
      <c r="H58" s="21"/>
      <c r="I58" s="21"/>
      <c r="J58" s="21"/>
      <c r="K58" s="21"/>
    </row>
    <row r="59" spans="2:27" x14ac:dyDescent="0.25">
      <c r="B59" s="21" t="s">
        <v>41</v>
      </c>
      <c r="C59" s="21"/>
      <c r="D59" s="21"/>
      <c r="E59" s="21"/>
      <c r="F59" s="21"/>
      <c r="G59" s="21"/>
      <c r="H59" s="21"/>
      <c r="I59" s="21"/>
      <c r="J59" s="21"/>
      <c r="K59" s="21"/>
    </row>
    <row r="60" spans="2:27" x14ac:dyDescent="0.25">
      <c r="B60" s="21" t="s">
        <v>42</v>
      </c>
      <c r="C60" s="21"/>
      <c r="D60" s="21"/>
      <c r="E60" s="21"/>
      <c r="F60" s="21"/>
      <c r="G60" s="21"/>
      <c r="H60" s="21"/>
      <c r="I60" s="21"/>
      <c r="J60" s="21"/>
      <c r="K60" s="21"/>
    </row>
    <row r="61" spans="2:27" x14ac:dyDescent="0.25">
      <c r="B61" s="21" t="s">
        <v>43</v>
      </c>
      <c r="C61" s="21"/>
      <c r="D61" s="21"/>
      <c r="E61" s="21"/>
      <c r="F61" s="21"/>
      <c r="G61" s="21"/>
      <c r="H61" s="21"/>
      <c r="I61" s="21"/>
      <c r="J61" s="21"/>
      <c r="K61" s="21"/>
    </row>
    <row r="62" spans="2:27" x14ac:dyDescent="0.25">
      <c r="B62" s="21" t="s">
        <v>44</v>
      </c>
      <c r="C62" s="21"/>
      <c r="D62" s="21"/>
      <c r="E62" s="21"/>
      <c r="F62" s="21"/>
      <c r="G62" s="21"/>
      <c r="H62" s="21"/>
      <c r="I62" s="21"/>
      <c r="J62" s="21"/>
      <c r="K62" s="21"/>
    </row>
    <row r="64" spans="2:27" x14ac:dyDescent="0.25">
      <c r="B64" s="41" t="s">
        <v>45</v>
      </c>
      <c r="C64" s="41"/>
      <c r="D64" s="41"/>
      <c r="E64" s="41"/>
      <c r="F64" s="41"/>
      <c r="G64" s="41"/>
      <c r="H64" s="41"/>
      <c r="I64" s="41"/>
      <c r="J64" s="41"/>
      <c r="K64" s="41"/>
    </row>
  </sheetData>
  <sheetProtection selectLockedCells="1"/>
  <mergeCells count="56">
    <mergeCell ref="B11:C11"/>
    <mergeCell ref="J54:K54"/>
    <mergeCell ref="E1:K3"/>
    <mergeCell ref="C16:F16"/>
    <mergeCell ref="C25:F25"/>
    <mergeCell ref="J25:K25"/>
    <mergeCell ref="F44:H44"/>
    <mergeCell ref="J44:K44"/>
    <mergeCell ref="F45:H45"/>
    <mergeCell ref="J45:K45"/>
    <mergeCell ref="J52:K52"/>
    <mergeCell ref="F41:H41"/>
    <mergeCell ref="J41:K41"/>
    <mergeCell ref="F42:H42"/>
    <mergeCell ref="J42:K42"/>
    <mergeCell ref="F43:H43"/>
    <mergeCell ref="J43:K43"/>
    <mergeCell ref="C13:K14"/>
    <mergeCell ref="C18:K18"/>
    <mergeCell ref="J39:K39"/>
    <mergeCell ref="D40:E40"/>
    <mergeCell ref="F39:H39"/>
    <mergeCell ref="F40:H40"/>
    <mergeCell ref="J40:K40"/>
    <mergeCell ref="C35:I35"/>
    <mergeCell ref="C36:I36"/>
    <mergeCell ref="C30:I30"/>
    <mergeCell ref="J30:K30"/>
    <mergeCell ref="J31:K31"/>
    <mergeCell ref="J32:K32"/>
    <mergeCell ref="J33:K33"/>
    <mergeCell ref="J34:K34"/>
    <mergeCell ref="J35:K35"/>
    <mergeCell ref="E5:K5"/>
    <mergeCell ref="E9:F9"/>
    <mergeCell ref="I9:K9"/>
    <mergeCell ref="E11:F11"/>
    <mergeCell ref="E8:F8"/>
    <mergeCell ref="I8:J8"/>
    <mergeCell ref="E6:K7"/>
    <mergeCell ref="B64:K64"/>
    <mergeCell ref="P23:S26"/>
    <mergeCell ref="E22:F22"/>
    <mergeCell ref="I22:J22"/>
    <mergeCell ref="E23:F23"/>
    <mergeCell ref="I23:K23"/>
    <mergeCell ref="J36:K36"/>
    <mergeCell ref="C31:I31"/>
    <mergeCell ref="C32:I32"/>
    <mergeCell ref="C33:I33"/>
    <mergeCell ref="C34:I34"/>
    <mergeCell ref="D41:E41"/>
    <mergeCell ref="D42:E42"/>
    <mergeCell ref="D43:E43"/>
    <mergeCell ref="D44:E44"/>
    <mergeCell ref="D45:E45"/>
  </mergeCells>
  <conditionalFormatting sqref="J52:K52">
    <cfRule type="cellIs" dxfId="1" priority="2" operator="equal">
      <formula>0</formula>
    </cfRule>
  </conditionalFormatting>
  <conditionalFormatting sqref="J54:K54">
    <cfRule type="cellIs" dxfId="0" priority="1" operator="equal">
      <formula>0</formula>
    </cfRule>
  </conditionalFormatting>
  <dataValidations count="2">
    <dataValidation type="list" allowBlank="1" showInputMessage="1" showErrorMessage="1" sqref="B40:B45" xr:uid="{10FEFAA6-7B1A-4E12-9291-CED44B8B371B}">
      <formula1>$B$31:$B$36</formula1>
    </dataValidation>
    <dataValidation type="date" allowBlank="1" showInputMessage="1" showErrorMessage="1" sqref="C40:C45" xr:uid="{D54F069D-7A80-4AF7-A302-2DE344C9E6D3}">
      <formula1>1</formula1>
      <formula2>45292</formula2>
    </dataValidation>
  </dataValidation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9C8C-36E3-4C74-BA75-18176DED1A7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Membership</vt:lpstr>
      <vt:lpstr>Sheet1</vt:lpstr>
      <vt:lpstr>Membership!Print_Area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Hywel Davies</dc:creator>
  <cp:lastModifiedBy>Hywel Davies</cp:lastModifiedBy>
  <cp:lastPrinted>2023-09-04T09:47:21Z</cp:lastPrinted>
  <dcterms:created xsi:type="dcterms:W3CDTF">2019-03-17T06:32:47Z</dcterms:created>
  <dcterms:modified xsi:type="dcterms:W3CDTF">2024-01-26T21:30:09Z</dcterms:modified>
</cp:coreProperties>
</file>